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15" yWindow="465" windowWidth="28155" windowHeight="16260" tabRatio="500"/>
  </bookViews>
  <sheets>
    <sheet name="GOSTERGE6a" sheetId="1" r:id="rId1"/>
  </sheets>
  <calcPr calcId="12451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3" i="1"/>
  <c r="F112"/>
  <c r="E112"/>
  <c r="D112"/>
  <c r="C112"/>
  <c r="F111"/>
  <c r="F113" s="1"/>
  <c r="E111"/>
  <c r="E113" s="1"/>
  <c r="D111"/>
  <c r="C111"/>
  <c r="F106"/>
  <c r="E106"/>
  <c r="D106"/>
  <c r="C106"/>
  <c r="F102"/>
  <c r="E102"/>
  <c r="D102"/>
  <c r="C102"/>
  <c r="F99"/>
  <c r="E99"/>
  <c r="D99"/>
  <c r="C99"/>
  <c r="F92"/>
  <c r="E92"/>
  <c r="D92"/>
  <c r="C92"/>
  <c r="F88"/>
  <c r="E88"/>
  <c r="D88"/>
  <c r="C88"/>
  <c r="F85"/>
  <c r="E85"/>
  <c r="D85"/>
  <c r="C85"/>
  <c r="F81"/>
  <c r="E81"/>
  <c r="D81"/>
  <c r="C81"/>
  <c r="F78"/>
  <c r="E78"/>
  <c r="D78"/>
  <c r="C78"/>
  <c r="F74"/>
  <c r="D74"/>
  <c r="C74"/>
  <c r="F71"/>
  <c r="E71"/>
  <c r="D71"/>
  <c r="C71"/>
  <c r="F67"/>
  <c r="E67"/>
  <c r="D67"/>
  <c r="C67"/>
  <c r="F64"/>
  <c r="E64"/>
  <c r="D64"/>
  <c r="C64"/>
  <c r="F61"/>
  <c r="E61"/>
  <c r="D61"/>
  <c r="C61"/>
  <c r="F57"/>
  <c r="E57"/>
  <c r="D57"/>
  <c r="C57"/>
  <c r="F54"/>
  <c r="E54"/>
  <c r="D54"/>
  <c r="C54"/>
  <c r="F50"/>
  <c r="E50"/>
  <c r="D50"/>
  <c r="C50"/>
  <c r="F47"/>
  <c r="E47"/>
  <c r="D47"/>
  <c r="C47"/>
  <c r="F43"/>
  <c r="E43"/>
  <c r="D43"/>
  <c r="C43"/>
  <c r="F40"/>
  <c r="E40"/>
  <c r="D40"/>
  <c r="C40"/>
  <c r="F36"/>
  <c r="E36"/>
  <c r="D36"/>
  <c r="C36"/>
  <c r="F33"/>
  <c r="E33"/>
  <c r="D33"/>
  <c r="C33"/>
  <c r="F16"/>
  <c r="E16"/>
  <c r="D16"/>
  <c r="C16"/>
  <c r="F12"/>
  <c r="E12"/>
  <c r="D12"/>
  <c r="F9"/>
  <c r="E9"/>
  <c r="D9"/>
  <c r="C9"/>
  <c r="F6"/>
  <c r="E6"/>
  <c r="D6"/>
  <c r="C6"/>
  <c r="C113" l="1"/>
</calcChain>
</file>

<file path=xl/sharedStrings.xml><?xml version="1.0" encoding="utf-8"?>
<sst xmlns="http://schemas.openxmlformats.org/spreadsheetml/2006/main" count="111" uniqueCount="90">
  <si>
    <t>İSTANBUL</t>
  </si>
  <si>
    <t xml:space="preserve">İBB, ÇKİD BÜTÇESİ </t>
  </si>
  <si>
    <t>İBB TOPLAM  BÜTÇE</t>
  </si>
  <si>
    <t>İBB, ÇKİD/TB %</t>
  </si>
  <si>
    <t>İSKİ, ÇKİD BÜTÇESİ</t>
  </si>
  <si>
    <t>İSKİ, TOPLAM  BÜTÇE</t>
  </si>
  <si>
    <t>İSKİ, ÇKİD / TB   %</t>
  </si>
  <si>
    <t>İETT, ÇKİD BÜTÇESİ</t>
  </si>
  <si>
    <t>İETT,  TOPLAM BÜTÇESİ</t>
  </si>
  <si>
    <t>İETT, ÇKİD / TB  %</t>
  </si>
  <si>
    <t>ADANA</t>
  </si>
  <si>
    <t>ADANA BÜYÜKŞEHİR BELEDİYESİ ÇKİD HEDEFLERİ BÜTÇESİ</t>
  </si>
  <si>
    <t>TOPLAM ADANA BÜYÜKŞEHİR BELEDİYESİ   BÜTÇESİ</t>
  </si>
  <si>
    <t>ÇKİD İLE İLGİLİ HEDEFLERİN BÜTÇESİ  / TOPLAM  BB BÜTÇESİ  %</t>
  </si>
  <si>
    <t>ADANA SU KANALİZASYON ÇKİD HEDEFLERİ BÜTÇESİ</t>
  </si>
  <si>
    <t>TOPLAM ADANA SU KANALİZASYON  BÜTÇESİ</t>
  </si>
  <si>
    <t>ÇKİD İLE İLGİLİ HEDEFLERİN BÜTÇESİ / TOPLAM  İDARE BÜTÇESİ  %</t>
  </si>
  <si>
    <t>ANKARA</t>
  </si>
  <si>
    <t>ANKARA BÜYÜKŞEHİR BELEDİYESİ ÇKİD HEDEFLERİ BÜTÇESİ</t>
  </si>
  <si>
    <t>TOPLAM ANKARA BÜŞÜKŞEHİR BELEDİYESİ BÜTÇESİ</t>
  </si>
  <si>
    <t>ANKARA SU VE KANALİZASYON İDARESİ ÇKİD HEFELERİ BÜTÇESİ</t>
  </si>
  <si>
    <t>TOPLAM ASKİ  BÜTÇESİ</t>
  </si>
  <si>
    <t>EGO ÇKİD HEDEFLERİ BÜTÇESİ</t>
  </si>
  <si>
    <t>TOPLAM EGO BÜTÇESİ</t>
  </si>
  <si>
    <t>CKİD İLE İLGİLİ HEDEFLERİN BÜTÇESİ / TOPLAM  İDARE BÜTÇESİ  %</t>
  </si>
  <si>
    <t>ANTALYA</t>
  </si>
  <si>
    <t xml:space="preserve">ANTALYA BÜYÜKŞEHİR BELEDİYESİ ÇKİD HEDEFLERİ  BÜTÇESİ  </t>
  </si>
  <si>
    <t>TOPLAM ANTALYA BÜYÜKŞEHİR BELEDİYESİ  BÜTÇESİ</t>
  </si>
  <si>
    <t>CKİD İLE İLGİLİ HEDEFLERİN BÜTÇESİ  / TOPLAM  BB BÜTÇESİ  %</t>
  </si>
  <si>
    <t>ANTALYA SU ÇKİD HEDEFLERİ BÜTÇESİ</t>
  </si>
  <si>
    <t>TOPLAM ANTALYA SU BÜTÇESİ</t>
  </si>
  <si>
    <t>BALIKESİR</t>
  </si>
  <si>
    <t>BALIKESİR BÜYÜKŞEHİR BELEDİYESİ  ÇKİD HEDEFLERİ BÜTÇESİ</t>
  </si>
  <si>
    <t>TOPLAM BALIKESİR BÜYÜKŞEHİR BELEDİYESİ  BÜTÇESİ</t>
  </si>
  <si>
    <t>BALIKESİR SU KANALİZASYON İDARESİ  ÇKİD HEDEFLERİ BÜTÇESİ</t>
  </si>
  <si>
    <t>TOPLAM BALIKESİR SU KANALİZASYON İDARESİ  BÜTÇESİ</t>
  </si>
  <si>
    <t xml:space="preserve"> CKİD İLE İLGİLİ HEDEFLERİN BÜTÇESİ / TOPLAM  İDARE BÜTÇESİ  %</t>
  </si>
  <si>
    <t>BURSA</t>
  </si>
  <si>
    <t>BURSA BÜYÜKŞEHİR BELEDİYESİ ÇKİD HEDEFLERİ BÜTÇESİ</t>
  </si>
  <si>
    <t>TOPLAM BURSA BÜYÜKŞEHİR BELEDİYESİ  BÜTÇESİ</t>
  </si>
  <si>
    <t>BURSA SU KANALİZASYON İDARESİ  ÇKİD HEDEFLERİ BÜTÇESİ</t>
  </si>
  <si>
    <t>TOPLAM BURSA SU KANALİZASYON İDARESİ   BÜTÇESİ</t>
  </si>
  <si>
    <t>GAZİANTEP</t>
  </si>
  <si>
    <t>GAZİANTEP BÜYÜKŞEHİR BELEDİYESİ ÇKİD HEDEFLERİ BÜTÇESİ</t>
  </si>
  <si>
    <t>TOPLAM GAZİANTEP BÜYÜKŞEHİR BELEDİYESİ BÜTÇESİ</t>
  </si>
  <si>
    <t>GAZİANTEP SU VE KANALİZASYON İŞLERİ ÇKİD HEDEFLERİ BÜTÇESİ</t>
  </si>
  <si>
    <t>TOPLAM GAZİANTEP SU KANALİZASYON İDARESİ   BÜTÇESİ</t>
  </si>
  <si>
    <t>İZMİR</t>
  </si>
  <si>
    <t>İZMİR BÜYÜKŞEHİR BELEDİYESİ ÇKİD HEDEFLERİ BÜTÇESİ</t>
  </si>
  <si>
    <t xml:space="preserve">TOPLAM İZMİR BÜYÜKŞEHİR BÜTÇESİ </t>
  </si>
  <si>
    <t>İZMİR SU ÇKİD  HEDEFLERİ. BÜTÇESİ</t>
  </si>
  <si>
    <t>TOPLAM İZMİR SU BÜTÇESİ</t>
  </si>
  <si>
    <t>KAYSERİ</t>
  </si>
  <si>
    <t xml:space="preserve">KAYSERİ BÜYÜKŞEHİR BELEDİYESİ ÇKİD HEDEFLERİ BÜTÇESİ </t>
  </si>
  <si>
    <t>TOPLAM KAYSERİ BÜYÜKŞEHİR BELEDİYESİ BÜTÇESİ</t>
  </si>
  <si>
    <t>KAYSERİ SU VE KANALİZASYON İDARESİ ÇKİD HEDEFLERİ BÜTÇESİ</t>
  </si>
  <si>
    <t>TOPLAM KAYSERİ SU VE KANALİZASYON İDARESİ BÜTÇESİ</t>
  </si>
  <si>
    <t>KOCAELİ</t>
  </si>
  <si>
    <t>TOPLAM KOCAELİ BÜYÜKŞEHİR BELEDİYESİ  BÜTÇESİ</t>
  </si>
  <si>
    <t>KOCAELİ SU ve KANALİZASYON ÇKİD HEDEFLERİ BÜTÇESİ</t>
  </si>
  <si>
    <t>TOPLAM KOCAELİ  SU KANALİZASYON  BÜTÇESİ</t>
  </si>
  <si>
    <t xml:space="preserve">KONYA </t>
  </si>
  <si>
    <t xml:space="preserve">KONYA BÜYÜKŞEHİR BELEDİYESİ ÇKİD HEDEFLERİ BÜTÇESİ </t>
  </si>
  <si>
    <t>TOPLAM KONYA BÜYÜKŞEHİR BELEDİYESİ  BÜTÇESİ</t>
  </si>
  <si>
    <t xml:space="preserve">KONYA SU KANALİZASYON ÇKİD HEDEFLERİ BÜTÇESİ </t>
  </si>
  <si>
    <t>TOPLAM KONYA SU KANALİZASYON BÜTÇESİ</t>
  </si>
  <si>
    <t xml:space="preserve">MANİSA </t>
  </si>
  <si>
    <t>MANİSA BÜYÜKŞEHİR BELEDİYESİ ÇKİD HEDEFLERİ BÜTÇESİ</t>
  </si>
  <si>
    <t>TOPLAM MANİSA BÜYÜKŞEHİR BELEDİYESİ  BÜTÇESİ</t>
  </si>
  <si>
    <t>MANİSA SU KANALİZASYON İDARESİ  ÇKİD HEDEFLERİ BÜTÇESİ</t>
  </si>
  <si>
    <t>TOPLAM MANİSA SU KANALİZASYON İDARESİ   BÜTÇESİ</t>
  </si>
  <si>
    <t xml:space="preserve">MERSİN </t>
  </si>
  <si>
    <t>MERSİN BÜYÜKŞEHİR BELEDİYESİ ÇKİD HEDEFLERİ BÜTÇESİ</t>
  </si>
  <si>
    <t>TOPLAM MERSİN BÜYÜKŞEHİR BELEDİYESİ  BÜTÇESİ</t>
  </si>
  <si>
    <t>MERSİN SU KANALİZASYON İDARESİ  ÇKİD HEDEFLERİ BÜTÇESİ</t>
  </si>
  <si>
    <t>TOPLAM MERSİN SU KANALİZASYON İDARESİ   BÜTÇESİ</t>
  </si>
  <si>
    <t>MUĞLA</t>
  </si>
  <si>
    <t>MUĞLA BÜYÜKŞEHİR BELEDİYESİ, ÇKİD HEDEFLERİ BÜTÇESİ</t>
  </si>
  <si>
    <t>MUĞLA BÜYÜKŞEHİR BELEDİYESİ TOPLAM BÜTÇESİ</t>
  </si>
  <si>
    <t>CKİD HEDEFLERİ BÜTÇESİ  / MBB TOPLAM BÜTÇESİ  %</t>
  </si>
  <si>
    <t>MUĞLA SU KANALİZASYON İDARESİ  ÇKİD HEDEFLERİ BÜTÇESİ</t>
  </si>
  <si>
    <t>TOPLAM MUĞLA SU KANALİZASYON İDARESİ   BÜTÇESİ</t>
  </si>
  <si>
    <t>14 BÜYÜKŞEHİR BELEDİYESİ VE BAĞLI KURULUŞ ÇKİD HEDEFLERİ BÜTÇESİ TOPLAMI</t>
  </si>
  <si>
    <t>İSTANBUL BÜYÜKŞEHİR BELEDİYESİ VE BAĞLI KURULUŞ ÇKİD HEDEFLERİ BÜTÇESİ TOPLAMI</t>
  </si>
  <si>
    <t>13 BÜYÜKŞEHİR BELEDİYESİ VE BAĞLI KURULUŞ ÇKİD HEDEFLERİ BÜTÇESİ TOPLAMI</t>
  </si>
  <si>
    <t xml:space="preserve"> CKİD İLE İLGİLİ HEDEFLERİN BÜTÇESİ  / TOPLAM  BB BÜTÇESİ  %</t>
  </si>
  <si>
    <t>ESOT ÇKİD HEDEFLERİ BÜTÇESİ</t>
  </si>
  <si>
    <t>TOPLAM ESOT BÜTÇESİ</t>
  </si>
  <si>
    <t>KOCAELİ BÜYÜKŞEHİR BELEDİYESİ ÇKİD HEDEFLERİ BÜTÇESİ</t>
  </si>
  <si>
    <t>GÖSTERGE 6: 14 BÜYÜKŞEHİR BELEDİYESİ  ve BAĞLI KURUMLARI, ÇKİD İLE İLGİLİ PERFORMANS HEDEFLERİ VE TOPLAM BÜTÇEYE ORANLARI</t>
  </si>
</sst>
</file>

<file path=xl/styles.xml><?xml version="1.0" encoding="utf-8"?>
<styleSheet xmlns="http://schemas.openxmlformats.org/spreadsheetml/2006/main">
  <fonts count="8">
    <font>
      <sz val="12"/>
      <color theme="1"/>
      <name val="Calibri"/>
      <family val="2"/>
      <scheme val="minor"/>
    </font>
    <font>
      <b/>
      <sz val="10"/>
      <color rgb="FF000000"/>
      <name val="Arial Narrow"/>
      <family val="2"/>
      <charset val="162"/>
    </font>
    <font>
      <sz val="10"/>
      <color rgb="FF000000"/>
      <name val="Arial Narrow"/>
      <family val="2"/>
      <charset val="162"/>
    </font>
    <font>
      <sz val="10"/>
      <color rgb="FF000000"/>
      <name val="Arial"/>
      <family val="2"/>
    </font>
    <font>
      <b/>
      <sz val="10"/>
      <color rgb="FFFF0000"/>
      <name val="Arial Narrow"/>
      <family val="2"/>
      <charset val="162"/>
    </font>
    <font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4" borderId="6" xfId="0" applyFont="1" applyFill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3" fillId="0" borderId="0" xfId="0" applyFont="1" applyAlignment="1"/>
    <xf numFmtId="0" fontId="2" fillId="0" borderId="5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0" fontId="6" fillId="3" borderId="1" xfId="0" applyFont="1" applyFill="1" applyBorder="1" applyAlignment="1"/>
    <xf numFmtId="3" fontId="6" fillId="3" borderId="1" xfId="0" applyNumberFormat="1" applyFont="1" applyFill="1" applyBorder="1" applyAlignment="1"/>
    <xf numFmtId="3" fontId="7" fillId="3" borderId="1" xfId="0" applyNumberFormat="1" applyFont="1" applyFill="1" applyBorder="1" applyAlignment="1"/>
    <xf numFmtId="0" fontId="6" fillId="3" borderId="2" xfId="0" applyFont="1" applyFill="1" applyBorder="1" applyAlignment="1"/>
    <xf numFmtId="3" fontId="6" fillId="3" borderId="2" xfId="0" applyNumberFormat="1" applyFont="1" applyFill="1" applyBorder="1" applyAlignment="1"/>
    <xf numFmtId="3" fontId="7" fillId="3" borderId="2" xfId="0" applyNumberFormat="1" applyFont="1" applyFill="1" applyBorder="1" applyAlignment="1"/>
    <xf numFmtId="0" fontId="2" fillId="0" borderId="4" xfId="0" applyFont="1" applyBorder="1" applyAlignment="1">
      <alignment vertical="center"/>
    </xf>
    <xf numFmtId="0" fontId="3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5"/>
  <sheetViews>
    <sheetView tabSelected="1" topLeftCell="B90" zoomScale="150" zoomScaleNormal="150" workbookViewId="0">
      <selection activeCell="D113" sqref="D113"/>
    </sheetView>
  </sheetViews>
  <sheetFormatPr defaultColWidth="16" defaultRowHeight="12.75"/>
  <cols>
    <col min="1" max="1" width="8.5" style="4" customWidth="1"/>
    <col min="2" max="2" width="55.75" style="8" customWidth="1"/>
    <col min="3" max="6" width="16.375" style="8" customWidth="1"/>
    <col min="7" max="7" width="22.625" style="8" customWidth="1"/>
    <col min="8" max="8" width="16" style="8"/>
    <col min="9" max="16384" width="16" style="4"/>
  </cols>
  <sheetData>
    <row r="1" spans="1:6" ht="21" customHeight="1" thickBot="1">
      <c r="B1" s="1" t="s">
        <v>89</v>
      </c>
      <c r="C1" s="2"/>
      <c r="D1" s="2"/>
      <c r="E1" s="2"/>
      <c r="F1" s="3"/>
    </row>
    <row r="2" spans="1:6" s="8" customFormat="1" ht="12" customHeight="1">
      <c r="B2" s="5"/>
      <c r="C2" s="6">
        <v>2018</v>
      </c>
      <c r="D2" s="6">
        <v>2019</v>
      </c>
      <c r="E2" s="6">
        <v>2020</v>
      </c>
      <c r="F2" s="7">
        <v>2021</v>
      </c>
    </row>
    <row r="3" spans="1:6" s="8" customFormat="1" ht="12" customHeight="1">
      <c r="B3" s="9" t="s">
        <v>0</v>
      </c>
      <c r="C3" s="9"/>
      <c r="D3" s="9"/>
      <c r="E3" s="9"/>
      <c r="F3" s="9"/>
    </row>
    <row r="4" spans="1:6" s="8" customFormat="1" ht="12" customHeight="1">
      <c r="B4" s="10" t="s">
        <v>1</v>
      </c>
      <c r="C4" s="11">
        <v>5602001500</v>
      </c>
      <c r="D4" s="11">
        <v>6532859000</v>
      </c>
      <c r="E4" s="11">
        <v>7221763899</v>
      </c>
      <c r="F4" s="11">
        <v>6588590945</v>
      </c>
    </row>
    <row r="5" spans="1:6" s="8" customFormat="1" ht="12" customHeight="1">
      <c r="B5" s="10" t="s">
        <v>2</v>
      </c>
      <c r="C5" s="11">
        <v>20100000000</v>
      </c>
      <c r="D5" s="11">
        <v>23800000000</v>
      </c>
      <c r="E5" s="11">
        <v>25850000000</v>
      </c>
      <c r="F5" s="11">
        <v>28900000000</v>
      </c>
    </row>
    <row r="6" spans="1:6" s="8" customFormat="1" ht="12" customHeight="1">
      <c r="B6" s="10" t="s">
        <v>3</v>
      </c>
      <c r="C6" s="11">
        <f>C4/C5*100</f>
        <v>27.870654228855724</v>
      </c>
      <c r="D6" s="11">
        <f t="shared" ref="D6:F6" si="0">D4/D5*100</f>
        <v>27.448987394957985</v>
      </c>
      <c r="E6" s="11">
        <f t="shared" si="0"/>
        <v>27.937191098646036</v>
      </c>
      <c r="F6" s="11">
        <f t="shared" si="0"/>
        <v>22.797892543252594</v>
      </c>
    </row>
    <row r="7" spans="1:6" s="8" customFormat="1" ht="12" customHeight="1">
      <c r="B7" s="10" t="s">
        <v>4</v>
      </c>
      <c r="C7" s="11">
        <v>2161945155</v>
      </c>
      <c r="D7" s="11">
        <v>2725716745</v>
      </c>
      <c r="E7" s="11">
        <v>2496853000</v>
      </c>
      <c r="F7" s="11">
        <v>3885497799</v>
      </c>
    </row>
    <row r="8" spans="1:6" s="8" customFormat="1" ht="12" customHeight="1">
      <c r="B8" s="10" t="s">
        <v>5</v>
      </c>
      <c r="C8" s="11">
        <v>7436446000</v>
      </c>
      <c r="D8" s="11">
        <v>8501502000</v>
      </c>
      <c r="E8" s="11">
        <v>9351652000</v>
      </c>
      <c r="F8" s="11">
        <v>7961457000</v>
      </c>
    </row>
    <row r="9" spans="1:6" s="8" customFormat="1" ht="12" customHeight="1">
      <c r="B9" s="10" t="s">
        <v>6</v>
      </c>
      <c r="C9" s="11">
        <f t="shared" ref="C9:F9" si="1">C7/C8*100</f>
        <v>29.072290110087533</v>
      </c>
      <c r="D9" s="11">
        <f t="shared" si="1"/>
        <v>32.061590351916635</v>
      </c>
      <c r="E9" s="11">
        <f t="shared" si="1"/>
        <v>26.6995927564456</v>
      </c>
      <c r="F9" s="11">
        <f t="shared" si="1"/>
        <v>48.803853352470533</v>
      </c>
    </row>
    <row r="10" spans="1:6" s="8" customFormat="1" ht="12" customHeight="1">
      <c r="A10" s="12"/>
      <c r="B10" s="10" t="s">
        <v>7</v>
      </c>
      <c r="C10" s="11"/>
      <c r="D10" s="11">
        <v>660000</v>
      </c>
      <c r="E10" s="11">
        <v>1380000</v>
      </c>
      <c r="F10" s="11">
        <v>1144000</v>
      </c>
    </row>
    <row r="11" spans="1:6" s="8" customFormat="1" ht="12" customHeight="1">
      <c r="B11" s="10" t="s">
        <v>8</v>
      </c>
      <c r="C11" s="11"/>
      <c r="D11" s="11">
        <v>2500000000</v>
      </c>
      <c r="E11" s="11">
        <v>2980000000</v>
      </c>
      <c r="F11" s="11">
        <v>5435606000</v>
      </c>
    </row>
    <row r="12" spans="1:6" s="8" customFormat="1" ht="12" customHeight="1">
      <c r="B12" s="10" t="s">
        <v>9</v>
      </c>
      <c r="C12" s="11"/>
      <c r="D12" s="13">
        <f t="shared" ref="D12:F12" si="2">D10/D11*100</f>
        <v>2.6400000000000003E-2</v>
      </c>
      <c r="E12" s="13">
        <f t="shared" si="2"/>
        <v>4.6308724832214765E-2</v>
      </c>
      <c r="F12" s="13">
        <f t="shared" si="2"/>
        <v>2.1046411384489604E-2</v>
      </c>
    </row>
    <row r="13" spans="1:6" s="8" customFormat="1" ht="12" customHeight="1">
      <c r="B13" s="9" t="s">
        <v>10</v>
      </c>
      <c r="C13" s="9"/>
      <c r="D13" s="9"/>
      <c r="E13" s="9"/>
      <c r="F13" s="9"/>
    </row>
    <row r="14" spans="1:6" s="8" customFormat="1" ht="12" customHeight="1">
      <c r="B14" s="10" t="s">
        <v>11</v>
      </c>
      <c r="C14" s="11">
        <v>246566000</v>
      </c>
      <c r="D14" s="11">
        <v>321005000</v>
      </c>
      <c r="E14" s="11">
        <v>381687000</v>
      </c>
      <c r="F14" s="11">
        <v>408567000</v>
      </c>
    </row>
    <row r="15" spans="1:6" s="8" customFormat="1" ht="12" customHeight="1">
      <c r="B15" s="10" t="s">
        <v>12</v>
      </c>
      <c r="C15" s="11">
        <v>2157000000</v>
      </c>
      <c r="D15" s="11">
        <v>2350000000</v>
      </c>
      <c r="E15" s="11">
        <v>2436441000</v>
      </c>
      <c r="F15" s="11">
        <v>2551900000</v>
      </c>
    </row>
    <row r="16" spans="1:6" s="8" customFormat="1" ht="12" customHeight="1">
      <c r="B16" s="10" t="s">
        <v>13</v>
      </c>
      <c r="C16" s="11">
        <f t="shared" ref="C16:F16" si="3">C14/C15*100</f>
        <v>11.430968938340287</v>
      </c>
      <c r="D16" s="11">
        <f t="shared" si="3"/>
        <v>13.659787234042554</v>
      </c>
      <c r="E16" s="11">
        <f t="shared" si="3"/>
        <v>15.665760016351721</v>
      </c>
      <c r="F16" s="11">
        <f t="shared" si="3"/>
        <v>16.010306046475176</v>
      </c>
    </row>
    <row r="17" spans="1:6" s="8" customFormat="1" ht="12" customHeight="1">
      <c r="A17" s="12"/>
      <c r="B17" s="10" t="s">
        <v>14</v>
      </c>
      <c r="C17" s="11">
        <v>451005000</v>
      </c>
      <c r="D17" s="11">
        <v>516620000</v>
      </c>
      <c r="E17" s="11">
        <v>551455000</v>
      </c>
      <c r="F17" s="11">
        <v>721760000</v>
      </c>
    </row>
    <row r="18" spans="1:6" s="8" customFormat="1" ht="12" customHeight="1">
      <c r="B18" s="10" t="s">
        <v>15</v>
      </c>
      <c r="C18" s="11">
        <v>990000000</v>
      </c>
      <c r="D18" s="11">
        <v>1250000000</v>
      </c>
      <c r="E18" s="11">
        <v>1025000000</v>
      </c>
      <c r="F18" s="11">
        <v>1150000000</v>
      </c>
    </row>
    <row r="19" spans="1:6" s="8" customFormat="1" ht="12" customHeight="1">
      <c r="B19" s="10" t="s">
        <v>16</v>
      </c>
      <c r="C19" s="14">
        <v>45.556060606060605</v>
      </c>
      <c r="D19" s="14">
        <v>41.329599999999999</v>
      </c>
      <c r="E19" s="14">
        <v>53.800487804878053</v>
      </c>
      <c r="F19" s="14">
        <v>62.761739130434776</v>
      </c>
    </row>
    <row r="20" spans="1:6" s="8" customFormat="1" ht="12" customHeight="1">
      <c r="B20" s="9" t="s">
        <v>17</v>
      </c>
      <c r="C20" s="9"/>
      <c r="D20" s="9"/>
      <c r="E20" s="9"/>
      <c r="F20" s="9"/>
    </row>
    <row r="21" spans="1:6" s="8" customFormat="1" ht="12" customHeight="1">
      <c r="A21" s="15"/>
      <c r="B21" s="10" t="s">
        <v>18</v>
      </c>
      <c r="C21" s="10"/>
      <c r="D21" s="11">
        <v>1131557304</v>
      </c>
      <c r="E21" s="11">
        <v>801681000</v>
      </c>
      <c r="F21" s="11">
        <v>465750000</v>
      </c>
    </row>
    <row r="22" spans="1:6" s="8" customFormat="1" ht="12" customHeight="1">
      <c r="B22" s="10" t="s">
        <v>19</v>
      </c>
      <c r="C22" s="10"/>
      <c r="D22" s="11">
        <v>8800000000</v>
      </c>
      <c r="E22" s="11">
        <v>7150000000</v>
      </c>
      <c r="F22" s="11">
        <v>7700000000</v>
      </c>
    </row>
    <row r="23" spans="1:6" s="8" customFormat="1" ht="12" customHeight="1">
      <c r="B23" s="10" t="s">
        <v>13</v>
      </c>
      <c r="C23" s="10"/>
      <c r="D23" s="14">
        <v>12.858605727272726</v>
      </c>
      <c r="E23" s="14">
        <v>11.212321678321677</v>
      </c>
      <c r="F23" s="14">
        <v>6.0422077922077921</v>
      </c>
    </row>
    <row r="24" spans="1:6" s="8" customFormat="1" ht="12" customHeight="1">
      <c r="B24" s="10" t="s">
        <v>20</v>
      </c>
      <c r="C24" s="11">
        <v>1320690000</v>
      </c>
      <c r="D24" s="11">
        <v>1602495000</v>
      </c>
      <c r="E24" s="11">
        <v>1737639000</v>
      </c>
      <c r="F24" s="11">
        <v>1782747000</v>
      </c>
    </row>
    <row r="25" spans="1:6" s="8" customFormat="1" ht="12" customHeight="1">
      <c r="B25" s="10" t="s">
        <v>21</v>
      </c>
      <c r="C25" s="11">
        <v>2859500000</v>
      </c>
      <c r="D25" s="11">
        <v>3800000000</v>
      </c>
      <c r="E25" s="11">
        <v>3442000000</v>
      </c>
      <c r="F25" s="11">
        <v>3640000000</v>
      </c>
    </row>
    <row r="26" spans="1:6" s="8" customFormat="1" ht="12" customHeight="1">
      <c r="B26" s="10" t="s">
        <v>16</v>
      </c>
      <c r="C26" s="14">
        <v>46.186046511627907</v>
      </c>
      <c r="D26" s="14">
        <v>42.170921052631577</v>
      </c>
      <c r="E26" s="14">
        <v>50.483410807669962</v>
      </c>
      <c r="F26" s="14">
        <v>48.976565934065938</v>
      </c>
    </row>
    <row r="27" spans="1:6" s="8" customFormat="1" ht="12" customHeight="1">
      <c r="A27" s="12"/>
      <c r="B27" s="10" t="s">
        <v>22</v>
      </c>
      <c r="C27" s="10"/>
      <c r="D27" s="10"/>
      <c r="E27" s="11">
        <v>474940000</v>
      </c>
      <c r="F27" s="11">
        <v>600500000</v>
      </c>
    </row>
    <row r="28" spans="1:6" s="8" customFormat="1" ht="12" customHeight="1">
      <c r="B28" s="10" t="s">
        <v>23</v>
      </c>
      <c r="C28" s="10"/>
      <c r="D28" s="10"/>
      <c r="E28" s="11">
        <v>1820000000</v>
      </c>
      <c r="F28" s="11">
        <v>2005000000</v>
      </c>
    </row>
    <row r="29" spans="1:6" s="8" customFormat="1" ht="12" customHeight="1">
      <c r="B29" s="10" t="s">
        <v>24</v>
      </c>
      <c r="C29" s="10"/>
      <c r="D29" s="10"/>
      <c r="E29" s="14">
        <v>26</v>
      </c>
      <c r="F29" s="14">
        <v>27</v>
      </c>
    </row>
    <row r="30" spans="1:6" s="8" customFormat="1" ht="12" customHeight="1">
      <c r="B30" s="9" t="s">
        <v>25</v>
      </c>
      <c r="C30" s="9"/>
      <c r="D30" s="9"/>
      <c r="E30" s="9"/>
      <c r="F30" s="9"/>
    </row>
    <row r="31" spans="1:6" s="8" customFormat="1" ht="12" customHeight="1">
      <c r="B31" s="10" t="s">
        <v>26</v>
      </c>
      <c r="C31" s="11">
        <v>834460728</v>
      </c>
      <c r="D31" s="11">
        <v>297425360</v>
      </c>
      <c r="E31" s="11">
        <v>696073000</v>
      </c>
      <c r="F31" s="11">
        <v>487335000</v>
      </c>
    </row>
    <row r="32" spans="1:6" s="8" customFormat="1" ht="12" customHeight="1">
      <c r="B32" s="10" t="s">
        <v>27</v>
      </c>
      <c r="C32" s="11">
        <v>3210000000</v>
      </c>
      <c r="D32" s="11">
        <v>3410000000</v>
      </c>
      <c r="E32" s="11">
        <v>3450000000</v>
      </c>
      <c r="F32" s="11">
        <v>2950000000</v>
      </c>
    </row>
    <row r="33" spans="1:6" s="8" customFormat="1" ht="12" customHeight="1">
      <c r="B33" s="10" t="s">
        <v>28</v>
      </c>
      <c r="C33" s="11">
        <f t="shared" ref="C33:F33" si="4">C31/C32*100</f>
        <v>25.995661308411215</v>
      </c>
      <c r="D33" s="11">
        <f t="shared" si="4"/>
        <v>8.7221513196480949</v>
      </c>
      <c r="E33" s="11">
        <f t="shared" si="4"/>
        <v>20.176028985507248</v>
      </c>
      <c r="F33" s="11">
        <f t="shared" si="4"/>
        <v>16.519830508474577</v>
      </c>
    </row>
    <row r="34" spans="1:6" s="8" customFormat="1" ht="12" customHeight="1">
      <c r="A34" s="12"/>
      <c r="B34" s="10" t="s">
        <v>29</v>
      </c>
      <c r="C34" s="11">
        <v>548940000</v>
      </c>
      <c r="D34" s="11">
        <v>457643500</v>
      </c>
      <c r="E34" s="11">
        <v>386481000</v>
      </c>
      <c r="F34" s="11">
        <v>615914000</v>
      </c>
    </row>
    <row r="35" spans="1:6" s="8" customFormat="1" ht="12" customHeight="1">
      <c r="B35" s="10" t="s">
        <v>30</v>
      </c>
      <c r="C35" s="11">
        <v>1238000000</v>
      </c>
      <c r="D35" s="11">
        <v>1280000000</v>
      </c>
      <c r="E35" s="11">
        <v>906762700</v>
      </c>
      <c r="F35" s="11">
        <v>1472050000</v>
      </c>
    </row>
    <row r="36" spans="1:6" s="8" customFormat="1" ht="12" customHeight="1">
      <c r="B36" s="10" t="s">
        <v>16</v>
      </c>
      <c r="C36" s="11">
        <f t="shared" ref="C36:F36" si="5">C34/C35*100</f>
        <v>44.34087237479806</v>
      </c>
      <c r="D36" s="11">
        <f t="shared" si="5"/>
        <v>35.753398437500003</v>
      </c>
      <c r="E36" s="11">
        <f t="shared" si="5"/>
        <v>42.622066390688545</v>
      </c>
      <c r="F36" s="11">
        <f t="shared" si="5"/>
        <v>41.840562480893986</v>
      </c>
    </row>
    <row r="37" spans="1:6" s="8" customFormat="1" ht="12" customHeight="1">
      <c r="B37" s="9" t="s">
        <v>31</v>
      </c>
      <c r="C37" s="9"/>
      <c r="D37" s="9"/>
      <c r="E37" s="9"/>
      <c r="F37" s="9"/>
    </row>
    <row r="38" spans="1:6" s="8" customFormat="1" ht="12" customHeight="1">
      <c r="B38" s="10" t="s">
        <v>32</v>
      </c>
      <c r="C38" s="11">
        <v>104830535</v>
      </c>
      <c r="D38" s="11">
        <v>150693196</v>
      </c>
      <c r="E38" s="11">
        <v>169138770</v>
      </c>
      <c r="F38" s="11">
        <v>174312355</v>
      </c>
    </row>
    <row r="39" spans="1:6" s="8" customFormat="1" ht="12" customHeight="1">
      <c r="B39" s="10" t="s">
        <v>33</v>
      </c>
      <c r="C39" s="11">
        <v>750000000</v>
      </c>
      <c r="D39" s="11">
        <v>895000000</v>
      </c>
      <c r="E39" s="11">
        <v>1274114370</v>
      </c>
      <c r="F39" s="11">
        <v>1433154837</v>
      </c>
    </row>
    <row r="40" spans="1:6" s="8" customFormat="1" ht="12" customHeight="1">
      <c r="B40" s="10" t="s">
        <v>28</v>
      </c>
      <c r="C40" s="11">
        <f t="shared" ref="C40:F40" si="6">C38/C39*100</f>
        <v>13.977404666666668</v>
      </c>
      <c r="D40" s="11">
        <f t="shared" si="6"/>
        <v>16.837228603351956</v>
      </c>
      <c r="E40" s="11">
        <f t="shared" si="6"/>
        <v>13.275006858293262</v>
      </c>
      <c r="F40" s="11">
        <f t="shared" si="6"/>
        <v>12.162841759993306</v>
      </c>
    </row>
    <row r="41" spans="1:6" s="8" customFormat="1" ht="12" customHeight="1">
      <c r="B41" s="10" t="s">
        <v>34</v>
      </c>
      <c r="C41" s="11">
        <v>244221600</v>
      </c>
      <c r="D41" s="11">
        <v>236028880</v>
      </c>
      <c r="E41" s="11">
        <v>355888225</v>
      </c>
      <c r="F41" s="11">
        <v>241311369</v>
      </c>
    </row>
    <row r="42" spans="1:6" s="8" customFormat="1" ht="12" customHeight="1">
      <c r="B42" s="10" t="s">
        <v>35</v>
      </c>
      <c r="C42" s="11">
        <v>450000000</v>
      </c>
      <c r="D42" s="11">
        <v>500000000</v>
      </c>
      <c r="E42" s="11">
        <v>590000000</v>
      </c>
      <c r="F42" s="11">
        <v>690000000</v>
      </c>
    </row>
    <row r="43" spans="1:6" s="8" customFormat="1" ht="12" customHeight="1">
      <c r="B43" s="10" t="s">
        <v>36</v>
      </c>
      <c r="C43" s="11">
        <f t="shared" ref="C43:F43" si="7">C41/C42*100</f>
        <v>54.271466666666669</v>
      </c>
      <c r="D43" s="11">
        <f t="shared" si="7"/>
        <v>47.205776</v>
      </c>
      <c r="E43" s="11">
        <f t="shared" si="7"/>
        <v>60.320038135593222</v>
      </c>
      <c r="F43" s="11">
        <f t="shared" si="7"/>
        <v>34.972662173913044</v>
      </c>
    </row>
    <row r="44" spans="1:6" s="8" customFormat="1" ht="12" customHeight="1">
      <c r="B44" s="9" t="s">
        <v>37</v>
      </c>
      <c r="C44" s="16"/>
      <c r="D44" s="16"/>
      <c r="E44" s="16"/>
      <c r="F44" s="17"/>
    </row>
    <row r="45" spans="1:6" s="8" customFormat="1" ht="12" customHeight="1">
      <c r="B45" s="10" t="s">
        <v>38</v>
      </c>
      <c r="C45" s="11">
        <v>413354127</v>
      </c>
      <c r="D45" s="11">
        <v>115141152</v>
      </c>
      <c r="E45" s="11">
        <v>281164200</v>
      </c>
      <c r="F45" s="11">
        <v>357904900</v>
      </c>
    </row>
    <row r="46" spans="1:6" s="8" customFormat="1" ht="12" customHeight="1">
      <c r="B46" s="10" t="s">
        <v>39</v>
      </c>
      <c r="C46" s="11">
        <v>2650000000</v>
      </c>
      <c r="D46" s="11">
        <v>2300000000</v>
      </c>
      <c r="E46" s="11">
        <v>2600000000</v>
      </c>
      <c r="F46" s="11">
        <v>2750000000</v>
      </c>
    </row>
    <row r="47" spans="1:6" s="8" customFormat="1" ht="12" customHeight="1">
      <c r="B47" s="10" t="s">
        <v>13</v>
      </c>
      <c r="C47" s="11">
        <f t="shared" ref="C47:F47" si="8">C45/C46*100</f>
        <v>15.598268943396226</v>
      </c>
      <c r="D47" s="11">
        <f t="shared" si="8"/>
        <v>5.0061370434782608</v>
      </c>
      <c r="E47" s="11">
        <f t="shared" si="8"/>
        <v>10.814007692307692</v>
      </c>
      <c r="F47" s="11">
        <f t="shared" si="8"/>
        <v>13.014723636363637</v>
      </c>
    </row>
    <row r="48" spans="1:6" s="8" customFormat="1" ht="12" customHeight="1">
      <c r="A48" s="12"/>
      <c r="B48" s="10" t="s">
        <v>40</v>
      </c>
      <c r="C48" s="11">
        <v>399558999</v>
      </c>
      <c r="D48" s="11">
        <v>210855000</v>
      </c>
      <c r="E48" s="11">
        <v>209095000</v>
      </c>
      <c r="F48" s="11">
        <v>143752136</v>
      </c>
    </row>
    <row r="49" spans="1:6" s="8" customFormat="1" ht="12" customHeight="1">
      <c r="B49" s="10" t="s">
        <v>41</v>
      </c>
      <c r="C49" s="11">
        <v>838045000</v>
      </c>
      <c r="D49" s="11">
        <v>898200000</v>
      </c>
      <c r="E49" s="11">
        <v>1034850000</v>
      </c>
      <c r="F49" s="11">
        <v>1129150000</v>
      </c>
    </row>
    <row r="50" spans="1:6" s="8" customFormat="1" ht="12" customHeight="1">
      <c r="B50" s="10" t="s">
        <v>24</v>
      </c>
      <c r="C50" s="11">
        <f t="shared" ref="C50:F50" si="9">C48/C49*100</f>
        <v>47.677511231497114</v>
      </c>
      <c r="D50" s="11">
        <f t="shared" si="9"/>
        <v>23.475283901135604</v>
      </c>
      <c r="E50" s="11">
        <f t="shared" si="9"/>
        <v>20.205343769628449</v>
      </c>
      <c r="F50" s="11">
        <f t="shared" si="9"/>
        <v>12.731004383828543</v>
      </c>
    </row>
    <row r="51" spans="1:6" s="8" customFormat="1" ht="12" customHeight="1">
      <c r="B51" s="9" t="s">
        <v>42</v>
      </c>
      <c r="C51" s="18"/>
      <c r="D51" s="18"/>
      <c r="E51" s="18"/>
      <c r="F51" s="19"/>
    </row>
    <row r="52" spans="1:6" s="8" customFormat="1" ht="12" customHeight="1">
      <c r="B52" s="10" t="s">
        <v>43</v>
      </c>
      <c r="C52" s="11">
        <v>240832000</v>
      </c>
      <c r="D52" s="11">
        <v>198153500</v>
      </c>
      <c r="E52" s="11">
        <v>98335000</v>
      </c>
      <c r="F52" s="11">
        <v>120014804.80000001</v>
      </c>
    </row>
    <row r="53" spans="1:6" s="8" customFormat="1" ht="12" customHeight="1">
      <c r="B53" s="10" t="s">
        <v>44</v>
      </c>
      <c r="C53" s="11">
        <v>1550000000</v>
      </c>
      <c r="D53" s="11">
        <v>1650000000</v>
      </c>
      <c r="E53" s="11">
        <v>1706000000</v>
      </c>
      <c r="F53" s="11">
        <v>1630000000</v>
      </c>
    </row>
    <row r="54" spans="1:6" s="8" customFormat="1" ht="12" customHeight="1">
      <c r="B54" s="10" t="s">
        <v>13</v>
      </c>
      <c r="C54" s="11">
        <f t="shared" ref="C54:F54" si="10">C52/C53*100</f>
        <v>15.537548387096775</v>
      </c>
      <c r="D54" s="11">
        <f t="shared" si="10"/>
        <v>12.00930303030303</v>
      </c>
      <c r="E54" s="11">
        <f t="shared" si="10"/>
        <v>5.7640679953106684</v>
      </c>
      <c r="F54" s="11">
        <f t="shared" si="10"/>
        <v>7.3628714601226992</v>
      </c>
    </row>
    <row r="55" spans="1:6" s="8" customFormat="1" ht="12" customHeight="1">
      <c r="A55" s="12"/>
      <c r="B55" s="10" t="s">
        <v>45</v>
      </c>
      <c r="C55" s="11">
        <v>337489000</v>
      </c>
      <c r="D55" s="11">
        <v>252685000</v>
      </c>
      <c r="E55" s="11">
        <v>361300000</v>
      </c>
      <c r="F55" s="11">
        <v>451415000</v>
      </c>
    </row>
    <row r="56" spans="1:6" s="8" customFormat="1" ht="12" customHeight="1">
      <c r="B56" s="10" t="s">
        <v>46</v>
      </c>
      <c r="C56" s="11">
        <v>975000000</v>
      </c>
      <c r="D56" s="11">
        <v>975000000</v>
      </c>
      <c r="E56" s="11">
        <v>1000000000</v>
      </c>
      <c r="F56" s="11">
        <v>1000000000</v>
      </c>
    </row>
    <row r="57" spans="1:6" s="8" customFormat="1" ht="12" customHeight="1">
      <c r="B57" s="10" t="s">
        <v>16</v>
      </c>
      <c r="C57" s="11">
        <f t="shared" ref="C57:F57" si="11">C55/C56*100</f>
        <v>34.614256410256409</v>
      </c>
      <c r="D57" s="11">
        <f t="shared" si="11"/>
        <v>25.916410256410256</v>
      </c>
      <c r="E57" s="11">
        <f t="shared" si="11"/>
        <v>36.130000000000003</v>
      </c>
      <c r="F57" s="11">
        <f t="shared" si="11"/>
        <v>45.141500000000001</v>
      </c>
    </row>
    <row r="58" spans="1:6" s="8" customFormat="1" ht="12" customHeight="1">
      <c r="B58" s="9" t="s">
        <v>47</v>
      </c>
      <c r="C58" s="9"/>
      <c r="D58" s="9"/>
      <c r="E58" s="9"/>
      <c r="F58" s="9"/>
    </row>
    <row r="59" spans="1:6" s="8" customFormat="1" ht="12" customHeight="1">
      <c r="B59" s="10" t="s">
        <v>48</v>
      </c>
      <c r="C59" s="11">
        <v>622268000</v>
      </c>
      <c r="D59" s="11">
        <v>568617000</v>
      </c>
      <c r="E59" s="11">
        <v>977457000</v>
      </c>
      <c r="F59" s="11">
        <v>1216664000</v>
      </c>
    </row>
    <row r="60" spans="1:6" s="8" customFormat="1" ht="12" customHeight="1">
      <c r="B60" s="10" t="s">
        <v>49</v>
      </c>
      <c r="C60" s="11">
        <v>5450000000</v>
      </c>
      <c r="D60" s="11">
        <v>5995000000</v>
      </c>
      <c r="E60" s="11">
        <v>7333500000</v>
      </c>
      <c r="F60" s="11">
        <v>8454000000</v>
      </c>
    </row>
    <row r="61" spans="1:6" s="8" customFormat="1" ht="12" customHeight="1">
      <c r="B61" s="10" t="s">
        <v>28</v>
      </c>
      <c r="C61" s="11">
        <f t="shared" ref="C61:F61" si="12">C59/C60*100</f>
        <v>11.417761467889909</v>
      </c>
      <c r="D61" s="11">
        <f t="shared" si="12"/>
        <v>9.4848540450375314</v>
      </c>
      <c r="E61" s="11">
        <f t="shared" si="12"/>
        <v>13.328656166905297</v>
      </c>
      <c r="F61" s="11">
        <f t="shared" si="12"/>
        <v>14.391577951265674</v>
      </c>
    </row>
    <row r="62" spans="1:6" s="8" customFormat="1" ht="12" customHeight="1">
      <c r="B62" s="10" t="s">
        <v>50</v>
      </c>
      <c r="C62" s="11">
        <v>906941870</v>
      </c>
      <c r="D62" s="11">
        <v>1072171054</v>
      </c>
      <c r="E62" s="11">
        <v>1459830325</v>
      </c>
      <c r="F62" s="11">
        <v>1399184200</v>
      </c>
    </row>
    <row r="63" spans="1:6" s="8" customFormat="1" ht="12" customHeight="1">
      <c r="B63" s="10" t="s">
        <v>51</v>
      </c>
      <c r="C63" s="11">
        <v>2176209000</v>
      </c>
      <c r="D63" s="11">
        <v>2469352000</v>
      </c>
      <c r="E63" s="11">
        <v>2989481000</v>
      </c>
      <c r="F63" s="11">
        <v>3164177000</v>
      </c>
    </row>
    <row r="64" spans="1:6" s="8" customFormat="1" ht="12" customHeight="1">
      <c r="B64" s="10" t="s">
        <v>16</v>
      </c>
      <c r="C64" s="11">
        <f t="shared" ref="C64:F64" si="13">C62/C63*100</f>
        <v>41.675311056980277</v>
      </c>
      <c r="D64" s="11">
        <f t="shared" si="13"/>
        <v>43.419125908335467</v>
      </c>
      <c r="E64" s="11">
        <f t="shared" si="13"/>
        <v>48.832232919359583</v>
      </c>
      <c r="F64" s="11">
        <f t="shared" si="13"/>
        <v>44.219530070536514</v>
      </c>
    </row>
    <row r="65" spans="1:6" s="8" customFormat="1" ht="12" customHeight="1">
      <c r="A65" s="12"/>
      <c r="B65" s="10" t="s">
        <v>86</v>
      </c>
      <c r="C65" s="11">
        <v>625000</v>
      </c>
      <c r="D65" s="11">
        <v>290000</v>
      </c>
      <c r="E65" s="11">
        <v>16527000</v>
      </c>
      <c r="F65" s="11">
        <v>19514000</v>
      </c>
    </row>
    <row r="66" spans="1:6" s="8" customFormat="1" ht="12" customHeight="1">
      <c r="B66" s="10" t="s">
        <v>87</v>
      </c>
      <c r="C66" s="11">
        <v>875697000</v>
      </c>
      <c r="D66" s="11">
        <v>1077820000</v>
      </c>
      <c r="E66" s="11">
        <v>1444576000</v>
      </c>
      <c r="F66" s="11">
        <v>1817146000</v>
      </c>
    </row>
    <row r="67" spans="1:6" s="8" customFormat="1" ht="12" customHeight="1">
      <c r="B67" s="10" t="s">
        <v>24</v>
      </c>
      <c r="C67" s="11">
        <f t="shared" ref="C67:F67" si="14">C65/C66*100</f>
        <v>7.1371718756601879E-2</v>
      </c>
      <c r="D67" s="11">
        <f t="shared" si="14"/>
        <v>2.6906162438997235E-2</v>
      </c>
      <c r="E67" s="11">
        <f t="shared" si="14"/>
        <v>1.1440727244534037</v>
      </c>
      <c r="F67" s="11">
        <f t="shared" si="14"/>
        <v>1.0738817904560227</v>
      </c>
    </row>
    <row r="68" spans="1:6" s="8" customFormat="1" ht="12" customHeight="1">
      <c r="B68" s="9" t="s">
        <v>52</v>
      </c>
      <c r="C68" s="9"/>
      <c r="D68" s="9"/>
      <c r="E68" s="9"/>
      <c r="F68" s="9"/>
    </row>
    <row r="69" spans="1:6" s="8" customFormat="1" ht="12" customHeight="1">
      <c r="B69" s="10" t="s">
        <v>53</v>
      </c>
      <c r="C69" s="20">
        <v>95514694</v>
      </c>
      <c r="D69" s="11">
        <v>161656000</v>
      </c>
      <c r="E69" s="11">
        <v>162076000</v>
      </c>
      <c r="F69" s="11">
        <v>147983500</v>
      </c>
    </row>
    <row r="70" spans="1:6" s="8" customFormat="1" ht="12" customHeight="1">
      <c r="B70" s="10" t="s">
        <v>54</v>
      </c>
      <c r="C70" s="20">
        <v>1150000000</v>
      </c>
      <c r="D70" s="11">
        <v>1250000000</v>
      </c>
      <c r="E70" s="11">
        <v>1350000000</v>
      </c>
      <c r="F70" s="11">
        <v>1500000000</v>
      </c>
    </row>
    <row r="71" spans="1:6" s="8" customFormat="1" ht="12" customHeight="1">
      <c r="B71" s="10" t="s">
        <v>28</v>
      </c>
      <c r="C71" s="11">
        <f t="shared" ref="C71:F71" si="15">C69/C70*100</f>
        <v>8.3056255652173903</v>
      </c>
      <c r="D71" s="11">
        <f t="shared" si="15"/>
        <v>12.932479999999998</v>
      </c>
      <c r="E71" s="11">
        <f t="shared" si="15"/>
        <v>12.005629629629629</v>
      </c>
      <c r="F71" s="11">
        <f t="shared" si="15"/>
        <v>9.8655666666666662</v>
      </c>
    </row>
    <row r="72" spans="1:6" s="8" customFormat="1" ht="12" customHeight="1">
      <c r="A72" s="12"/>
      <c r="B72" s="10" t="s">
        <v>55</v>
      </c>
      <c r="C72" s="20">
        <v>121112466</v>
      </c>
      <c r="D72" s="11">
        <v>133334123</v>
      </c>
      <c r="E72" s="11">
        <v>232629985</v>
      </c>
      <c r="F72" s="11">
        <v>289096000</v>
      </c>
    </row>
    <row r="73" spans="1:6" s="8" customFormat="1" ht="12" customHeight="1">
      <c r="B73" s="10" t="s">
        <v>56</v>
      </c>
      <c r="C73" s="20">
        <v>354376235</v>
      </c>
      <c r="D73" s="11">
        <v>322038000</v>
      </c>
      <c r="E73" s="11"/>
      <c r="F73" s="11">
        <v>450000000</v>
      </c>
    </row>
    <row r="74" spans="1:6" s="8" customFormat="1" ht="12" customHeight="1">
      <c r="B74" s="10" t="s">
        <v>16</v>
      </c>
      <c r="C74" s="11">
        <f t="shared" ref="C74:F74" si="16">C72/C73*100</f>
        <v>34.176238144185938</v>
      </c>
      <c r="D74" s="11">
        <f t="shared" si="16"/>
        <v>41.403226637850196</v>
      </c>
      <c r="E74" s="11"/>
      <c r="F74" s="11">
        <f t="shared" si="16"/>
        <v>64.24355555555556</v>
      </c>
    </row>
    <row r="75" spans="1:6" s="8" customFormat="1" ht="12" customHeight="1">
      <c r="B75" s="9" t="s">
        <v>57</v>
      </c>
      <c r="C75" s="9"/>
      <c r="D75" s="9"/>
      <c r="E75" s="9"/>
      <c r="F75" s="9"/>
    </row>
    <row r="76" spans="1:6" s="8" customFormat="1" ht="12" customHeight="1">
      <c r="B76" s="10" t="s">
        <v>88</v>
      </c>
      <c r="C76" s="11">
        <v>467550680</v>
      </c>
      <c r="D76" s="11">
        <v>818289000</v>
      </c>
      <c r="E76" s="11">
        <v>309198786</v>
      </c>
      <c r="F76" s="11">
        <v>260955000</v>
      </c>
    </row>
    <row r="77" spans="1:6" s="8" customFormat="1" ht="12" customHeight="1">
      <c r="B77" s="10" t="s">
        <v>58</v>
      </c>
      <c r="C77" s="11">
        <v>2789000000</v>
      </c>
      <c r="D77" s="11">
        <v>3390000000</v>
      </c>
      <c r="E77" s="11">
        <v>2775000000</v>
      </c>
      <c r="F77" s="11">
        <v>3400000000</v>
      </c>
    </row>
    <row r="78" spans="1:6" s="8" customFormat="1" ht="12" customHeight="1">
      <c r="B78" s="10" t="s">
        <v>28</v>
      </c>
      <c r="C78" s="11">
        <f t="shared" ref="C78:F78" si="17">C76/C77*100</f>
        <v>16.76409752599498</v>
      </c>
      <c r="D78" s="11">
        <f t="shared" si="17"/>
        <v>24.138318584070799</v>
      </c>
      <c r="E78" s="11">
        <f t="shared" si="17"/>
        <v>11.142298594594594</v>
      </c>
      <c r="F78" s="11">
        <f t="shared" si="17"/>
        <v>7.67514705882353</v>
      </c>
    </row>
    <row r="79" spans="1:6" s="8" customFormat="1" ht="12" customHeight="1">
      <c r="A79" s="12"/>
      <c r="B79" s="10" t="s">
        <v>59</v>
      </c>
      <c r="C79" s="11">
        <v>653330670</v>
      </c>
      <c r="D79" s="11">
        <v>690554612</v>
      </c>
      <c r="E79" s="11">
        <v>675114968</v>
      </c>
      <c r="F79" s="11">
        <v>926770290.12000012</v>
      </c>
    </row>
    <row r="80" spans="1:6" s="8" customFormat="1" ht="12" customHeight="1">
      <c r="B80" s="10" t="s">
        <v>60</v>
      </c>
      <c r="C80" s="11">
        <v>1022970000</v>
      </c>
      <c r="D80" s="11">
        <v>1089774937</v>
      </c>
      <c r="E80" s="11">
        <v>1047574000</v>
      </c>
      <c r="F80" s="11">
        <v>1316466000</v>
      </c>
    </row>
    <row r="81" spans="1:6" s="8" customFormat="1" ht="12" customHeight="1">
      <c r="B81" s="10" t="s">
        <v>24</v>
      </c>
      <c r="C81" s="11">
        <f t="shared" ref="C81:F81" si="18">C79/C80*100</f>
        <v>63.866063520924364</v>
      </c>
      <c r="D81" s="11">
        <f t="shared" si="18"/>
        <v>63.366718076761941</v>
      </c>
      <c r="E81" s="11">
        <f t="shared" si="18"/>
        <v>64.445563559233037</v>
      </c>
      <c r="F81" s="11">
        <f t="shared" si="18"/>
        <v>70.39834603552238</v>
      </c>
    </row>
    <row r="82" spans="1:6" s="8" customFormat="1" ht="12" customHeight="1">
      <c r="B82" s="9" t="s">
        <v>61</v>
      </c>
      <c r="C82" s="9"/>
      <c r="D82" s="9"/>
      <c r="E82" s="9"/>
      <c r="F82" s="9"/>
    </row>
    <row r="83" spans="1:6" s="8" customFormat="1" ht="12" customHeight="1">
      <c r="B83" s="10" t="s">
        <v>62</v>
      </c>
      <c r="C83" s="11">
        <v>133873000</v>
      </c>
      <c r="D83" s="11">
        <v>244565000</v>
      </c>
      <c r="E83" s="11">
        <v>197965200</v>
      </c>
      <c r="F83" s="11">
        <v>223410000</v>
      </c>
    </row>
    <row r="84" spans="1:6" s="8" customFormat="1" ht="12" customHeight="1">
      <c r="B84" s="10" t="s">
        <v>63</v>
      </c>
      <c r="C84" s="11">
        <v>2300000000</v>
      </c>
      <c r="D84" s="11">
        <v>2620000000</v>
      </c>
      <c r="E84" s="11">
        <v>2400000000</v>
      </c>
      <c r="F84" s="11">
        <v>2650000000</v>
      </c>
    </row>
    <row r="85" spans="1:6" s="8" customFormat="1" ht="12" customHeight="1">
      <c r="B85" s="10" t="s">
        <v>13</v>
      </c>
      <c r="C85" s="11">
        <f t="shared" ref="C85:F85" si="19">C83/C84*100</f>
        <v>5.8205652173913043</v>
      </c>
      <c r="D85" s="11">
        <f t="shared" si="19"/>
        <v>9.3345419847328248</v>
      </c>
      <c r="E85" s="11">
        <f t="shared" si="19"/>
        <v>8.2485499999999998</v>
      </c>
      <c r="F85" s="11">
        <f t="shared" si="19"/>
        <v>8.4305660377358489</v>
      </c>
    </row>
    <row r="86" spans="1:6" s="8" customFormat="1" ht="12" customHeight="1">
      <c r="A86" s="12"/>
      <c r="B86" s="10" t="s">
        <v>64</v>
      </c>
      <c r="C86" s="11">
        <v>294611332</v>
      </c>
      <c r="D86" s="11">
        <v>331377500</v>
      </c>
      <c r="E86" s="11">
        <v>537908000</v>
      </c>
      <c r="F86" s="11">
        <v>332575000</v>
      </c>
    </row>
    <row r="87" spans="1:6" s="8" customFormat="1" ht="12" customHeight="1">
      <c r="B87" s="10" t="s">
        <v>65</v>
      </c>
      <c r="C87" s="11">
        <v>740000000</v>
      </c>
      <c r="D87" s="11">
        <v>900000000</v>
      </c>
      <c r="E87" s="11">
        <v>970000000</v>
      </c>
      <c r="F87" s="11">
        <v>1100000000</v>
      </c>
    </row>
    <row r="88" spans="1:6" s="8" customFormat="1" ht="12" customHeight="1">
      <c r="B88" s="10" t="s">
        <v>24</v>
      </c>
      <c r="C88" s="11">
        <f t="shared" ref="C88:F88" si="20">C86/C87*100</f>
        <v>39.81234216216216</v>
      </c>
      <c r="D88" s="11">
        <f t="shared" si="20"/>
        <v>36.819722222222225</v>
      </c>
      <c r="E88" s="11">
        <f t="shared" si="20"/>
        <v>55.454432989690716</v>
      </c>
      <c r="F88" s="11">
        <f t="shared" si="20"/>
        <v>30.234090909090909</v>
      </c>
    </row>
    <row r="89" spans="1:6" s="8" customFormat="1" ht="12" customHeight="1">
      <c r="A89" s="15"/>
      <c r="B89" s="9" t="s">
        <v>66</v>
      </c>
      <c r="C89" s="9"/>
      <c r="D89" s="9"/>
      <c r="E89" s="9"/>
      <c r="F89" s="9"/>
    </row>
    <row r="90" spans="1:6" s="8" customFormat="1" ht="12" customHeight="1">
      <c r="A90" s="12"/>
      <c r="B90" s="10" t="s">
        <v>67</v>
      </c>
      <c r="C90" s="11">
        <v>15510000</v>
      </c>
      <c r="D90" s="11">
        <v>24010000</v>
      </c>
      <c r="E90" s="11">
        <v>73044978</v>
      </c>
      <c r="F90" s="11">
        <v>142229015</v>
      </c>
    </row>
    <row r="91" spans="1:6" s="8" customFormat="1" ht="12" customHeight="1">
      <c r="B91" s="10" t="s">
        <v>68</v>
      </c>
      <c r="C91" s="11">
        <v>1404000000</v>
      </c>
      <c r="D91" s="11">
        <v>1200000000</v>
      </c>
      <c r="E91" s="11">
        <v>1050000000</v>
      </c>
      <c r="F91" s="11">
        <v>1270000000</v>
      </c>
    </row>
    <row r="92" spans="1:6" s="8" customFormat="1" ht="12" customHeight="1">
      <c r="A92" s="12"/>
      <c r="B92" s="10" t="s">
        <v>13</v>
      </c>
      <c r="C92" s="11">
        <f t="shared" ref="C92:F92" si="21">C90/C91*100</f>
        <v>1.1047008547008548</v>
      </c>
      <c r="D92" s="11">
        <f t="shared" si="21"/>
        <v>2.0008333333333335</v>
      </c>
      <c r="E92" s="11">
        <f t="shared" si="21"/>
        <v>6.9566645714285711</v>
      </c>
      <c r="F92" s="11">
        <f t="shared" si="21"/>
        <v>11.199135039370079</v>
      </c>
    </row>
    <row r="93" spans="1:6" s="8" customFormat="1" ht="12" customHeight="1">
      <c r="A93" s="12"/>
      <c r="B93" s="10" t="s">
        <v>69</v>
      </c>
      <c r="C93" s="11">
        <v>325189276</v>
      </c>
      <c r="D93" s="11">
        <v>265847425</v>
      </c>
      <c r="E93" s="11">
        <v>236966321</v>
      </c>
      <c r="F93" s="11">
        <v>365744233</v>
      </c>
    </row>
    <row r="94" spans="1:6" s="8" customFormat="1" ht="12" customHeight="1">
      <c r="B94" s="10" t="s">
        <v>70</v>
      </c>
      <c r="C94" s="11">
        <v>520000000</v>
      </c>
      <c r="D94" s="11">
        <v>531000000</v>
      </c>
      <c r="E94" s="11">
        <v>599000000</v>
      </c>
      <c r="F94" s="11">
        <v>700000000</v>
      </c>
    </row>
    <row r="95" spans="1:6" s="8" customFormat="1" ht="12" customHeight="1">
      <c r="B95" s="10" t="s">
        <v>16</v>
      </c>
      <c r="C95" s="11">
        <v>62.536399230769234</v>
      </c>
      <c r="D95" s="11">
        <v>50.065428436911489</v>
      </c>
      <c r="E95" s="11">
        <v>39.560320701168614</v>
      </c>
      <c r="F95" s="11">
        <v>52.249176142857145</v>
      </c>
    </row>
    <row r="96" spans="1:6" s="8" customFormat="1" ht="12" customHeight="1">
      <c r="B96" s="9" t="s">
        <v>71</v>
      </c>
      <c r="C96" s="9"/>
      <c r="D96" s="9"/>
      <c r="E96" s="9"/>
      <c r="F96" s="9"/>
    </row>
    <row r="97" spans="1:6" s="8" customFormat="1" ht="12" customHeight="1">
      <c r="B97" s="10" t="s">
        <v>72</v>
      </c>
      <c r="C97" s="11">
        <v>269836000</v>
      </c>
      <c r="D97" s="11">
        <v>296376500</v>
      </c>
      <c r="E97" s="11">
        <v>183456350</v>
      </c>
      <c r="F97" s="11">
        <v>230191020</v>
      </c>
    </row>
    <row r="98" spans="1:6" s="8" customFormat="1" ht="12" customHeight="1">
      <c r="B98" s="10" t="s">
        <v>73</v>
      </c>
      <c r="C98" s="11">
        <v>1949596000</v>
      </c>
      <c r="D98" s="11">
        <v>2255000000</v>
      </c>
      <c r="E98" s="11">
        <v>2254000000</v>
      </c>
      <c r="F98" s="11">
        <v>2129908000</v>
      </c>
    </row>
    <row r="99" spans="1:6" s="8" customFormat="1" ht="12" customHeight="1">
      <c r="B99" s="10" t="s">
        <v>85</v>
      </c>
      <c r="C99" s="11">
        <f t="shared" ref="C99:F99" si="22">C97/C98*100</f>
        <v>13.840611080449488</v>
      </c>
      <c r="D99" s="11">
        <f t="shared" si="22"/>
        <v>13.143082039911308</v>
      </c>
      <c r="E99" s="11">
        <f t="shared" si="22"/>
        <v>8.1391459627329183</v>
      </c>
      <c r="F99" s="11">
        <f t="shared" si="22"/>
        <v>10.807556946121617</v>
      </c>
    </row>
    <row r="100" spans="1:6" s="8" customFormat="1" ht="12" customHeight="1">
      <c r="A100" s="12"/>
      <c r="B100" s="10" t="s">
        <v>74</v>
      </c>
      <c r="C100" s="11">
        <v>151663500</v>
      </c>
      <c r="D100" s="11">
        <v>185250162</v>
      </c>
      <c r="E100" s="11">
        <v>282849620</v>
      </c>
      <c r="F100" s="11">
        <v>477594500</v>
      </c>
    </row>
    <row r="101" spans="1:6" s="8" customFormat="1" ht="12" customHeight="1">
      <c r="B101" s="10" t="s">
        <v>75</v>
      </c>
      <c r="C101" s="11">
        <v>646900000</v>
      </c>
      <c r="D101" s="11">
        <v>701000000</v>
      </c>
      <c r="E101" s="11">
        <v>773622000</v>
      </c>
      <c r="F101" s="11">
        <v>1068500000</v>
      </c>
    </row>
    <row r="102" spans="1:6" s="8" customFormat="1" ht="12" customHeight="1">
      <c r="B102" s="10" t="s">
        <v>16</v>
      </c>
      <c r="C102" s="11">
        <f t="shared" ref="C102:F102" si="23">C100/C101*100</f>
        <v>23.444659143607975</v>
      </c>
      <c r="D102" s="11">
        <f t="shared" si="23"/>
        <v>26.426556633380883</v>
      </c>
      <c r="E102" s="11">
        <f t="shared" si="23"/>
        <v>36.561734283668251</v>
      </c>
      <c r="F102" s="11">
        <f t="shared" si="23"/>
        <v>44.697660271408516</v>
      </c>
    </row>
    <row r="103" spans="1:6" s="8" customFormat="1" ht="12" customHeight="1">
      <c r="B103" s="9" t="s">
        <v>76</v>
      </c>
      <c r="C103" s="9"/>
      <c r="D103" s="9"/>
      <c r="E103" s="9"/>
      <c r="F103" s="9"/>
    </row>
    <row r="104" spans="1:6" s="8" customFormat="1" ht="12" customHeight="1">
      <c r="B104" s="10" t="s">
        <v>77</v>
      </c>
      <c r="C104" s="11">
        <v>45161000</v>
      </c>
      <c r="D104" s="11">
        <v>29132000</v>
      </c>
      <c r="E104" s="11">
        <v>30632000</v>
      </c>
      <c r="F104" s="11">
        <v>19355000</v>
      </c>
    </row>
    <row r="105" spans="1:6" s="8" customFormat="1" ht="12" customHeight="1">
      <c r="B105" s="10" t="s">
        <v>78</v>
      </c>
      <c r="C105" s="11">
        <v>697000000</v>
      </c>
      <c r="D105" s="11">
        <v>782000000</v>
      </c>
      <c r="E105" s="11">
        <v>817000000</v>
      </c>
      <c r="F105" s="11">
        <v>810000000</v>
      </c>
    </row>
    <row r="106" spans="1:6" s="8" customFormat="1" ht="12" customHeight="1">
      <c r="B106" s="10" t="s">
        <v>79</v>
      </c>
      <c r="C106" s="11">
        <f t="shared" ref="C106:F106" si="24">C104/C105*100</f>
        <v>6.4793400286944056</v>
      </c>
      <c r="D106" s="11">
        <f t="shared" si="24"/>
        <v>3.7253196930946295</v>
      </c>
      <c r="E106" s="11">
        <f t="shared" si="24"/>
        <v>3.7493268053855568</v>
      </c>
      <c r="F106" s="11">
        <f t="shared" si="24"/>
        <v>2.3895061728395062</v>
      </c>
    </row>
    <row r="107" spans="1:6" s="8" customFormat="1" ht="12" customHeight="1">
      <c r="A107" s="12"/>
      <c r="B107" s="10" t="s">
        <v>80</v>
      </c>
      <c r="C107" s="11">
        <v>202203000</v>
      </c>
      <c r="D107" s="11">
        <v>214950000</v>
      </c>
      <c r="E107" s="11">
        <v>299263000</v>
      </c>
      <c r="F107" s="11">
        <v>317212000</v>
      </c>
    </row>
    <row r="108" spans="1:6" s="8" customFormat="1" ht="12" customHeight="1">
      <c r="B108" s="10" t="s">
        <v>81</v>
      </c>
      <c r="C108" s="11">
        <v>449000000</v>
      </c>
      <c r="D108" s="11">
        <v>495000000</v>
      </c>
      <c r="E108" s="11">
        <v>621250000</v>
      </c>
      <c r="F108" s="11">
        <v>655926000</v>
      </c>
    </row>
    <row r="109" spans="1:6" s="8" customFormat="1" ht="12" customHeight="1">
      <c r="B109" s="10" t="s">
        <v>16</v>
      </c>
      <c r="C109" s="11">
        <v>45.034075723830739</v>
      </c>
      <c r="D109" s="11">
        <v>43.424242424242429</v>
      </c>
      <c r="E109" s="11">
        <v>48.171106639839032</v>
      </c>
      <c r="F109" s="11">
        <v>48.36094315517299</v>
      </c>
    </row>
    <row r="110" spans="1:6" s="8" customFormat="1" ht="12" customHeight="1">
      <c r="C110" s="21"/>
      <c r="D110" s="21"/>
      <c r="E110" s="21"/>
      <c r="F110" s="20"/>
    </row>
    <row r="111" spans="1:6">
      <c r="A111" s="8"/>
      <c r="B111" s="22" t="s">
        <v>82</v>
      </c>
      <c r="C111" s="23">
        <f>C107+C104+C100+C97+C93+C90+C86+C83+C79+C76+C72+C69+C62+C59+C55+C52+C48+C45+C41+C38+C34+C31+C21+C24+C27+C14+C17+C10+C7+C4</f>
        <v>17210660132</v>
      </c>
      <c r="D111" s="23">
        <f>D107+D104+D100+D97+D93+D90+D86+D83+D79+D76+D72+D69+D62+D59+D55+D52+D48+D45+D41+D38+D34+D31+D21+D24+D27+D14+D17+D10+D7+D4</f>
        <v>19785669013</v>
      </c>
      <c r="E111" s="23">
        <f>E107+E104+E100+E97+E93+E90+E86+E83+E79+E76+E72+E69+E62+E59+E55+E52+E48+E45+E41+E38+E34+E31+E21+E24+E27+E14+E17+E10+E7+E4</f>
        <v>21883266627</v>
      </c>
      <c r="F111" s="24">
        <f>F107+F104+F100+F97+F93+F90+F86+F83+F79+F76+F72+F69+F62+F65+F59+F55+F52+F48+F45+F41+F38+F34+F31+F21+F24+F27+F14+F17+F10+F7+F4</f>
        <v>23414994066.919998</v>
      </c>
    </row>
    <row r="112" spans="1:6">
      <c r="A112" s="8"/>
      <c r="B112" s="22" t="s">
        <v>83</v>
      </c>
      <c r="C112" s="23">
        <f>C10+C7+C4</f>
        <v>7763946655</v>
      </c>
      <c r="D112" s="23">
        <f>D10+D7+D4</f>
        <v>9259235745</v>
      </c>
      <c r="E112" s="23">
        <f>E10+E7+E4</f>
        <v>9719996899</v>
      </c>
      <c r="F112" s="24">
        <f>F10+F7+F4</f>
        <v>10475232744</v>
      </c>
    </row>
    <row r="113" spans="1:6">
      <c r="A113" s="8"/>
      <c r="B113" s="25" t="s">
        <v>84</v>
      </c>
      <c r="C113" s="26">
        <f>C111-C112</f>
        <v>9446713477</v>
      </c>
      <c r="D113" s="26">
        <f>D111-D112</f>
        <v>10526433268</v>
      </c>
      <c r="E113" s="26">
        <f>E111-E112</f>
        <v>12163269728</v>
      </c>
      <c r="F113" s="27">
        <f>F111-F112</f>
        <v>12939761322.919998</v>
      </c>
    </row>
    <row r="114" spans="1:6">
      <c r="A114" s="8"/>
      <c r="B114" s="28"/>
      <c r="C114" s="29"/>
      <c r="D114" s="29"/>
      <c r="E114" s="29"/>
      <c r="F114" s="29"/>
    </row>
    <row r="115" spans="1:6">
      <c r="A115" s="8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GOSTERGE6a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Kullanıcısı</dc:creator>
  <cp:lastModifiedBy>Admin</cp:lastModifiedBy>
  <dcterms:created xsi:type="dcterms:W3CDTF">2021-06-01T14:39:29Z</dcterms:created>
  <dcterms:modified xsi:type="dcterms:W3CDTF">2021-11-07T08:20:22Z</dcterms:modified>
</cp:coreProperties>
</file>